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45" i="1"/>
  <c r="D45" i="1"/>
  <c r="E43" i="1"/>
  <c r="D43" i="1"/>
  <c r="E41" i="1"/>
  <c r="D41" i="1"/>
  <c r="E37" i="1"/>
  <c r="D37" i="1"/>
  <c r="E35" i="1"/>
  <c r="D35" i="1"/>
  <c r="E32" i="1"/>
  <c r="D32" i="1"/>
  <c r="E25" i="1"/>
  <c r="D25" i="1"/>
  <c r="E22" i="1"/>
  <c r="D22" i="1"/>
  <c r="E18" i="1"/>
  <c r="D18" i="1"/>
  <c r="E15" i="1"/>
  <c r="D15" i="1"/>
  <c r="E13" i="1"/>
  <c r="D13" i="1"/>
  <c r="E4" i="1"/>
  <c r="E49" i="1" s="1"/>
  <c r="D4" i="1"/>
  <c r="D49" i="1" s="1"/>
  <c r="J48" i="1" l="1"/>
  <c r="J40" i="1"/>
  <c r="F45" i="1" l="1"/>
  <c r="G45" i="1"/>
  <c r="F43" i="1"/>
  <c r="G43" i="1"/>
  <c r="F41" i="1"/>
  <c r="G41" i="1"/>
  <c r="F37" i="1"/>
  <c r="G37" i="1"/>
  <c r="F35" i="1"/>
  <c r="G35" i="1"/>
  <c r="F32" i="1"/>
  <c r="G32" i="1"/>
  <c r="F25" i="1"/>
  <c r="G25" i="1"/>
  <c r="F22" i="1"/>
  <c r="G22" i="1"/>
  <c r="F18" i="1"/>
  <c r="G18" i="1"/>
  <c r="F15" i="1"/>
  <c r="G15" i="1"/>
  <c r="F13" i="1"/>
  <c r="G13" i="1"/>
  <c r="F4" i="1"/>
  <c r="G4" i="1"/>
  <c r="F49" i="1" l="1"/>
  <c r="G49" i="1"/>
  <c r="J49" i="1" s="1"/>
  <c r="J5" i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J4" i="1"/>
  <c r="H4" i="1" l="1"/>
  <c r="I4" i="1"/>
</calcChain>
</file>

<file path=xl/sharedStrings.xml><?xml version="1.0" encoding="utf-8"?>
<sst xmlns="http://schemas.openxmlformats.org/spreadsheetml/2006/main" count="147" uniqueCount="72">
  <si>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</si>
  <si>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</si>
  <si>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</si>
  <si>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</si>
  <si>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</si>
  <si>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</si>
  <si>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</si>
  <si>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</si>
  <si>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</si>
  <si>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</si>
  <si>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</si>
  <si>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</si>
  <si>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</si>
  <si>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</si>
  <si>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</si>
  <si>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</si>
  <si>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</si>
  <si>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</si>
  <si>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</si>
  <si>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</si>
  <si>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</si>
  <si>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</si>
  <si>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</si>
  <si>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</si>
  <si>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</si>
  <si>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</si>
  <si>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</si>
  <si>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</si>
  <si>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</si>
  <si>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</si>
  <si>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</si>
  <si>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</si>
  <si>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</si>
  <si>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</si>
  <si>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</si>
  <si>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</si>
  <si>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</si>
  <si>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</si>
  <si>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</si>
  <si>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</si>
  <si>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</si>
  <si>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</si>
  <si>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</si>
  <si>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</si>
  <si>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</si>
  <si>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</si>
  <si>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</si>
  <si>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</si>
  <si>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</si>
  <si>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</si>
  <si>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</si>
  <si>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</si>
  <si>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</si>
  <si>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</si>
  <si>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</si>
  <si>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</si>
  <si>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</si>
  <si>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</si>
  <si>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</si>
  <si>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</si>
  <si>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</si>
  <si>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</si>
  <si>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</si>
  <si>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</si>
  <si>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- защита населения от последствий природного и техногенного характера, пожарная безопасность</t>
  </si>
  <si>
    <t>Уточненный бюджет на 01.04.2022</t>
  </si>
  <si>
    <t>Факт на 01.04.2022</t>
  </si>
  <si>
    <t>- иные дотации</t>
  </si>
  <si>
    <t>Информация об объемах расходов бюджета муниципального образования Акбулакский район за 1 квартал 2023 года в сравнении                                  с аналогичным периодом 2022 года</t>
  </si>
  <si>
    <t>Уточненный бюджет на 01.04.2023</t>
  </si>
  <si>
    <t>Факт на 01.04.2023</t>
  </si>
  <si>
    <t xml:space="preserve"> профессиональная подготовка,переподготовка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</si>
</sst>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wrapText="1"/>
    </xf>
    <xf numFmtId="49" fontId="2" fillId="0" borderId="0" xfId="0" applyNumberFormat="1" applyFont="1"/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G48" sqref="G48"/>
    </sheetView>
  </sheetViews>
  <sheetFormatPr defaultRowHeight="15" x14ac:dyDescent="0.25"/>
  <cols>
    <col min="1" max="1" width="53.42578125" customWidth="1"/>
    <col min="2" max="2" width="6.28515625" customWidth="1"/>
    <col min="3" max="3" width="6" customWidth="1"/>
    <col min="4" max="4" width="11.42578125" customWidth="1"/>
    <col min="5" max="5" width="10.85546875" customWidth="1"/>
    <col min="6" max="6" width="10.5703125" customWidth="1"/>
    <col min="7" max="7" width="10.85546875" customWidth="1"/>
    <col min="8" max="8" width="10.7109375" customWidth="1"/>
    <col min="9" max="9" width="10.5703125" customWidth="1"/>
    <col min="10" max="10" width="9.28515625" bestFit="1" customWidth="1"/>
  </cols>
  <sheetData>
    <row r="1" spans="1:10" ht="49.15" customHeight="1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.75" x14ac:dyDescent="0.25">
      <c r="A2" s="5" t="s">
        <v>43</v>
      </c>
      <c r="B2" s="5" t="s">
        <v>44</v>
      </c>
      <c r="C2" s="5" t="s">
        <v>45</v>
      </c>
      <c r="D2" s="6" t="s">
        <v>65</v>
      </c>
      <c r="E2" s="6" t="s">
        <v>66</v>
      </c>
      <c r="F2" s="6" t="s">
        <v>69</v>
      </c>
      <c r="G2" s="6" t="s">
        <v>70</v>
      </c>
      <c r="H2" s="6" t="s">
        <v>46</v>
      </c>
      <c r="I2" s="6" t="s">
        <v>47</v>
      </c>
      <c r="J2" s="6" t="s">
        <v>48</v>
      </c>
    </row>
    <row r="3" spans="1:10" ht="15.75" thickBot="1" x14ac:dyDescent="0.3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5" thickBot="1" x14ac:dyDescent="0.3">
      <c r="A4" s="3" t="s">
        <v>0</v>
      </c>
      <c r="B4" s="12" t="s">
        <v>49</v>
      </c>
      <c r="C4" s="13" t="s">
        <v>63</v>
      </c>
      <c r="D4" s="9">
        <f t="shared" ref="D4:E4" si="0">SUM(D5:D12)</f>
        <v>54719.199999999997</v>
      </c>
      <c r="E4" s="9">
        <f t="shared" si="0"/>
        <v>11219.1</v>
      </c>
      <c r="F4" s="9">
        <f t="shared" ref="F4:I4" si="1">SUM(F5:F12)</f>
        <v>56801</v>
      </c>
      <c r="G4" s="9">
        <f t="shared" si="1"/>
        <v>11149.8</v>
      </c>
      <c r="H4" s="9">
        <f t="shared" si="1"/>
        <v>2081.7999999999993</v>
      </c>
      <c r="I4" s="9">
        <f t="shared" si="1"/>
        <v>-69.299999999999841</v>
      </c>
      <c r="J4" s="11">
        <f>SUM(G4/E4)</f>
        <v>0.99382303393320315</v>
      </c>
    </row>
    <row r="5" spans="1:10" ht="48" thickBot="1" x14ac:dyDescent="0.3">
      <c r="A5" s="2" t="s">
        <v>1</v>
      </c>
      <c r="B5" s="14" t="s">
        <v>49</v>
      </c>
      <c r="C5" s="15" t="s">
        <v>50</v>
      </c>
      <c r="D5" s="17">
        <v>1562.4</v>
      </c>
      <c r="E5" s="19">
        <v>366.7</v>
      </c>
      <c r="F5" s="17">
        <v>1667.3</v>
      </c>
      <c r="G5" s="19">
        <v>340.4</v>
      </c>
      <c r="H5" s="1">
        <f t="shared" ref="H5:H49" si="2">SUM(F5-D5)</f>
        <v>104.89999999999986</v>
      </c>
      <c r="I5" s="1">
        <f t="shared" ref="I5:I49" si="3">SUM(G5-E5)</f>
        <v>-26.300000000000011</v>
      </c>
      <c r="J5" s="16">
        <f t="shared" ref="J5:J49" si="4">SUM(G5/E5)</f>
        <v>0.92827924734115075</v>
      </c>
    </row>
    <row r="6" spans="1:10" ht="63.75" thickBot="1" x14ac:dyDescent="0.3">
      <c r="A6" s="2" t="s">
        <v>2</v>
      </c>
      <c r="B6" s="14" t="s">
        <v>49</v>
      </c>
      <c r="C6" s="15" t="s">
        <v>51</v>
      </c>
      <c r="D6" s="18">
        <v>125.7</v>
      </c>
      <c r="E6" s="20">
        <v>26.9</v>
      </c>
      <c r="F6" s="18">
        <v>125.7</v>
      </c>
      <c r="G6" s="20">
        <v>21.1</v>
      </c>
      <c r="H6" s="1">
        <f t="shared" si="2"/>
        <v>0</v>
      </c>
      <c r="I6" s="1">
        <f t="shared" si="3"/>
        <v>-5.7999999999999972</v>
      </c>
      <c r="J6" s="16">
        <f t="shared" si="4"/>
        <v>0.78438661710037183</v>
      </c>
    </row>
    <row r="7" spans="1:10" ht="63.75" thickBot="1" x14ac:dyDescent="0.3">
      <c r="A7" s="2" t="s">
        <v>3</v>
      </c>
      <c r="B7" s="14" t="s">
        <v>49</v>
      </c>
      <c r="C7" s="15" t="s">
        <v>52</v>
      </c>
      <c r="D7" s="18">
        <v>22289.200000000001</v>
      </c>
      <c r="E7" s="20">
        <v>5177.7</v>
      </c>
      <c r="F7" s="18">
        <v>23945.7</v>
      </c>
      <c r="G7" s="20">
        <v>4655.5</v>
      </c>
      <c r="H7" s="1">
        <f t="shared" si="2"/>
        <v>1656.5</v>
      </c>
      <c r="I7" s="1">
        <f t="shared" si="3"/>
        <v>-522.19999999999982</v>
      </c>
      <c r="J7" s="16">
        <f t="shared" si="4"/>
        <v>0.89914440774861426</v>
      </c>
    </row>
    <row r="8" spans="1:10" ht="19.5" thickBot="1" x14ac:dyDescent="0.3">
      <c r="A8" s="2" t="s">
        <v>4</v>
      </c>
      <c r="B8" s="14" t="s">
        <v>49</v>
      </c>
      <c r="C8" s="15" t="s">
        <v>53</v>
      </c>
      <c r="D8" s="18">
        <v>72</v>
      </c>
      <c r="E8" s="20">
        <v>0</v>
      </c>
      <c r="F8" s="18"/>
      <c r="G8" s="20"/>
      <c r="H8" s="1">
        <f t="shared" si="2"/>
        <v>-72</v>
      </c>
      <c r="I8" s="1">
        <f t="shared" si="3"/>
        <v>0</v>
      </c>
      <c r="J8" s="16" t="e">
        <f t="shared" si="4"/>
        <v>#DIV/0!</v>
      </c>
    </row>
    <row r="9" spans="1:10" ht="48" thickBot="1" x14ac:dyDescent="0.3">
      <c r="A9" s="2" t="s">
        <v>5</v>
      </c>
      <c r="B9" s="14" t="s">
        <v>49</v>
      </c>
      <c r="C9" s="15" t="s">
        <v>54</v>
      </c>
      <c r="D9" s="18">
        <v>10733.4</v>
      </c>
      <c r="E9" s="20">
        <v>2301.3000000000002</v>
      </c>
      <c r="F9" s="18">
        <v>11122.1</v>
      </c>
      <c r="G9" s="20">
        <v>2460.5</v>
      </c>
      <c r="H9" s="1">
        <f t="shared" si="2"/>
        <v>388.70000000000073</v>
      </c>
      <c r="I9" s="1">
        <f t="shared" si="3"/>
        <v>159.19999999999982</v>
      </c>
      <c r="J9" s="16">
        <f t="shared" si="4"/>
        <v>1.0691782905314386</v>
      </c>
    </row>
    <row r="10" spans="1:10" ht="19.5" thickBot="1" x14ac:dyDescent="0.3">
      <c r="A10" s="2" t="s">
        <v>6</v>
      </c>
      <c r="B10" s="14" t="s">
        <v>49</v>
      </c>
      <c r="C10" s="15" t="s">
        <v>55</v>
      </c>
      <c r="D10" s="18">
        <v>195.8</v>
      </c>
      <c r="E10" s="20">
        <v>0</v>
      </c>
      <c r="F10" s="18"/>
      <c r="G10" s="20"/>
      <c r="H10" s="1">
        <f t="shared" si="2"/>
        <v>-195.8</v>
      </c>
      <c r="I10" s="1">
        <f t="shared" si="3"/>
        <v>0</v>
      </c>
      <c r="J10" s="16"/>
    </row>
    <row r="11" spans="1:10" ht="19.5" thickBot="1" x14ac:dyDescent="0.3">
      <c r="A11" s="2" t="s">
        <v>7</v>
      </c>
      <c r="B11" s="14" t="s">
        <v>49</v>
      </c>
      <c r="C11" s="15" t="s">
        <v>59</v>
      </c>
      <c r="D11" s="18">
        <v>3950</v>
      </c>
      <c r="E11" s="20"/>
      <c r="F11" s="18">
        <v>891.2</v>
      </c>
      <c r="G11" s="20">
        <v>0</v>
      </c>
      <c r="H11" s="1">
        <f t="shared" si="2"/>
        <v>-3058.8</v>
      </c>
      <c r="I11" s="1">
        <f t="shared" si="3"/>
        <v>0</v>
      </c>
      <c r="J11" s="16"/>
    </row>
    <row r="12" spans="1:10" ht="19.5" thickBot="1" x14ac:dyDescent="0.3">
      <c r="A12" s="2" t="s">
        <v>8</v>
      </c>
      <c r="B12" s="14" t="s">
        <v>49</v>
      </c>
      <c r="C12" s="15" t="s">
        <v>61</v>
      </c>
      <c r="D12" s="18">
        <v>15790.7</v>
      </c>
      <c r="E12" s="20">
        <v>3346.5</v>
      </c>
      <c r="F12" s="18">
        <v>19049</v>
      </c>
      <c r="G12" s="20">
        <v>3672.3</v>
      </c>
      <c r="H12" s="1">
        <f t="shared" si="2"/>
        <v>3258.2999999999993</v>
      </c>
      <c r="I12" s="1">
        <f t="shared" si="3"/>
        <v>325.80000000000018</v>
      </c>
      <c r="J12" s="16">
        <f t="shared" si="4"/>
        <v>1.0973554459883461</v>
      </c>
    </row>
    <row r="13" spans="1:10" ht="16.5" thickBot="1" x14ac:dyDescent="0.3">
      <c r="A13" s="3" t="s">
        <v>9</v>
      </c>
      <c r="B13" s="12" t="s">
        <v>50</v>
      </c>
      <c r="C13" s="13" t="s">
        <v>63</v>
      </c>
      <c r="D13" s="10">
        <f t="shared" ref="D13:G13" si="5">SUM(D14)</f>
        <v>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4">
        <f t="shared" si="2"/>
        <v>0</v>
      </c>
      <c r="I13" s="4">
        <f t="shared" si="3"/>
        <v>0</v>
      </c>
      <c r="J13" s="11" t="e">
        <f t="shared" si="4"/>
        <v>#DIV/0!</v>
      </c>
    </row>
    <row r="14" spans="1:10" ht="19.5" thickBot="1" x14ac:dyDescent="0.3">
      <c r="A14" s="2" t="s">
        <v>10</v>
      </c>
      <c r="B14" s="14" t="s">
        <v>50</v>
      </c>
      <c r="C14" s="15" t="s">
        <v>51</v>
      </c>
      <c r="D14" s="17"/>
      <c r="E14" s="19"/>
      <c r="F14" s="17"/>
      <c r="G14" s="19"/>
      <c r="H14" s="1">
        <f t="shared" si="2"/>
        <v>0</v>
      </c>
      <c r="I14" s="1">
        <f t="shared" si="3"/>
        <v>0</v>
      </c>
      <c r="J14" s="16" t="e">
        <f t="shared" si="4"/>
        <v>#DIV/0!</v>
      </c>
    </row>
    <row r="15" spans="1:10" ht="32.25" thickBot="1" x14ac:dyDescent="0.3">
      <c r="A15" s="3" t="s">
        <v>11</v>
      </c>
      <c r="B15" s="12" t="s">
        <v>51</v>
      </c>
      <c r="C15" s="13" t="s">
        <v>63</v>
      </c>
      <c r="D15" s="10">
        <f t="shared" ref="D15:E15" si="6">SUM(D16:D17)</f>
        <v>3956.7</v>
      </c>
      <c r="E15" s="10">
        <f t="shared" si="6"/>
        <v>986.90000000000009</v>
      </c>
      <c r="F15" s="10">
        <f t="shared" ref="F15:G15" si="7">SUM(F16:F17)</f>
        <v>4865.3</v>
      </c>
      <c r="G15" s="10">
        <f t="shared" si="7"/>
        <v>1237.9000000000001</v>
      </c>
      <c r="H15" s="4">
        <f t="shared" si="2"/>
        <v>908.60000000000036</v>
      </c>
      <c r="I15" s="4">
        <f t="shared" si="3"/>
        <v>251</v>
      </c>
      <c r="J15" s="11">
        <f t="shared" si="4"/>
        <v>1.2543317458709089</v>
      </c>
    </row>
    <row r="16" spans="1:10" ht="19.5" thickBot="1" x14ac:dyDescent="0.3">
      <c r="A16" s="21" t="s">
        <v>12</v>
      </c>
      <c r="B16" s="14" t="s">
        <v>51</v>
      </c>
      <c r="C16" s="15" t="s">
        <v>52</v>
      </c>
      <c r="D16" s="17">
        <v>1117</v>
      </c>
      <c r="E16" s="19">
        <v>279.2</v>
      </c>
      <c r="F16" s="17">
        <v>1113.4000000000001</v>
      </c>
      <c r="G16" s="19">
        <v>278.3</v>
      </c>
      <c r="H16" s="1">
        <f t="shared" si="2"/>
        <v>-3.5999999999999091</v>
      </c>
      <c r="I16" s="1">
        <f t="shared" si="3"/>
        <v>-0.89999999999997726</v>
      </c>
      <c r="J16" s="16">
        <f t="shared" si="4"/>
        <v>0.99677650429799436</v>
      </c>
    </row>
    <row r="17" spans="1:10" ht="32.25" thickBot="1" x14ac:dyDescent="0.3">
      <c r="A17" s="22" t="s">
        <v>64</v>
      </c>
      <c r="B17" s="14" t="s">
        <v>51</v>
      </c>
      <c r="C17" s="15" t="s">
        <v>58</v>
      </c>
      <c r="D17" s="18">
        <v>2839.7</v>
      </c>
      <c r="E17" s="20">
        <v>707.7</v>
      </c>
      <c r="F17" s="18">
        <v>3751.9</v>
      </c>
      <c r="G17" s="20">
        <v>959.6</v>
      </c>
      <c r="H17" s="1">
        <f t="shared" si="2"/>
        <v>912.20000000000027</v>
      </c>
      <c r="I17" s="1">
        <f t="shared" si="3"/>
        <v>251.89999999999998</v>
      </c>
      <c r="J17" s="16">
        <f t="shared" si="4"/>
        <v>1.3559417832414864</v>
      </c>
    </row>
    <row r="18" spans="1:10" ht="16.5" thickBot="1" x14ac:dyDescent="0.3">
      <c r="A18" s="3" t="s">
        <v>13</v>
      </c>
      <c r="B18" s="12" t="s">
        <v>52</v>
      </c>
      <c r="C18" s="13" t="s">
        <v>63</v>
      </c>
      <c r="D18" s="10">
        <f t="shared" ref="D18:E18" si="8">SUM(D19:D21)</f>
        <v>14568.3</v>
      </c>
      <c r="E18" s="10">
        <f t="shared" si="8"/>
        <v>1989.9</v>
      </c>
      <c r="F18" s="10">
        <f t="shared" ref="F18:G18" si="9">SUM(F19:F21)</f>
        <v>15019.5</v>
      </c>
      <c r="G18" s="10">
        <f t="shared" si="9"/>
        <v>2054.1999999999998</v>
      </c>
      <c r="H18" s="4">
        <f t="shared" si="2"/>
        <v>451.20000000000073</v>
      </c>
      <c r="I18" s="4">
        <f t="shared" si="3"/>
        <v>64.299999999999727</v>
      </c>
      <c r="J18" s="11">
        <f t="shared" si="4"/>
        <v>1.0323131815669129</v>
      </c>
    </row>
    <row r="19" spans="1:10" ht="19.5" thickBot="1" x14ac:dyDescent="0.3">
      <c r="A19" s="2" t="s">
        <v>14</v>
      </c>
      <c r="B19" s="14" t="s">
        <v>52</v>
      </c>
      <c r="C19" s="15" t="s">
        <v>53</v>
      </c>
      <c r="D19" s="17">
        <v>5531.9</v>
      </c>
      <c r="E19" s="19">
        <v>802.8</v>
      </c>
      <c r="F19" s="17">
        <v>6742.2</v>
      </c>
      <c r="G19" s="19">
        <v>707.8</v>
      </c>
      <c r="H19" s="1">
        <f t="shared" si="2"/>
        <v>1210.3000000000002</v>
      </c>
      <c r="I19" s="1">
        <f t="shared" si="3"/>
        <v>-95</v>
      </c>
      <c r="J19" s="16">
        <f t="shared" si="4"/>
        <v>0.8816641753861485</v>
      </c>
    </row>
    <row r="20" spans="1:10" ht="19.5" thickBot="1" x14ac:dyDescent="0.3">
      <c r="A20" s="2" t="s">
        <v>15</v>
      </c>
      <c r="B20" s="14" t="s">
        <v>52</v>
      </c>
      <c r="C20" s="15" t="s">
        <v>56</v>
      </c>
      <c r="D20" s="18">
        <v>1838.7</v>
      </c>
      <c r="E20" s="20">
        <v>197.6</v>
      </c>
      <c r="F20" s="18">
        <v>2417.6</v>
      </c>
      <c r="G20" s="20">
        <v>358</v>
      </c>
      <c r="H20" s="1">
        <f t="shared" si="2"/>
        <v>578.89999999999986</v>
      </c>
      <c r="I20" s="1">
        <f t="shared" si="3"/>
        <v>160.4</v>
      </c>
      <c r="J20" s="16">
        <f t="shared" si="4"/>
        <v>1.8117408906882591</v>
      </c>
    </row>
    <row r="21" spans="1:10" ht="32.25" thickBot="1" x14ac:dyDescent="0.3">
      <c r="A21" s="2" t="s">
        <v>16</v>
      </c>
      <c r="B21" s="14" t="s">
        <v>52</v>
      </c>
      <c r="C21" s="15" t="s">
        <v>60</v>
      </c>
      <c r="D21" s="18">
        <v>7197.7</v>
      </c>
      <c r="E21" s="20">
        <v>989.5</v>
      </c>
      <c r="F21" s="18">
        <v>5859.7</v>
      </c>
      <c r="G21" s="20">
        <v>988.4</v>
      </c>
      <c r="H21" s="1">
        <f t="shared" si="2"/>
        <v>-1338</v>
      </c>
      <c r="I21" s="1">
        <f t="shared" si="3"/>
        <v>-1.1000000000000227</v>
      </c>
      <c r="J21" s="16">
        <f t="shared" si="4"/>
        <v>0.99888832743810008</v>
      </c>
    </row>
    <row r="22" spans="1:10" ht="16.5" thickBot="1" x14ac:dyDescent="0.3">
      <c r="A22" s="3" t="s">
        <v>17</v>
      </c>
      <c r="B22" s="12" t="s">
        <v>53</v>
      </c>
      <c r="C22" s="13" t="s">
        <v>63</v>
      </c>
      <c r="D22" s="10">
        <f t="shared" ref="D22:E22" si="10">SUM(D23:D24)</f>
        <v>1899.6</v>
      </c>
      <c r="E22" s="10">
        <f t="shared" si="10"/>
        <v>0</v>
      </c>
      <c r="F22" s="10">
        <f t="shared" ref="F22:G22" si="11">SUM(F23:F24)</f>
        <v>1961.7</v>
      </c>
      <c r="G22" s="10">
        <f t="shared" si="11"/>
        <v>6.5</v>
      </c>
      <c r="H22" s="4">
        <f t="shared" si="2"/>
        <v>62.100000000000136</v>
      </c>
      <c r="I22" s="4">
        <f t="shared" si="3"/>
        <v>6.5</v>
      </c>
      <c r="J22" s="11"/>
    </row>
    <row r="23" spans="1:10" ht="19.5" thickBot="1" x14ac:dyDescent="0.3">
      <c r="A23" s="2" t="s">
        <v>18</v>
      </c>
      <c r="B23" s="14" t="s">
        <v>53</v>
      </c>
      <c r="C23" s="15" t="s">
        <v>49</v>
      </c>
      <c r="D23" s="17">
        <v>1899.6</v>
      </c>
      <c r="E23" s="19">
        <v>0</v>
      </c>
      <c r="F23" s="17">
        <v>1961.7</v>
      </c>
      <c r="G23" s="19">
        <v>6.5</v>
      </c>
      <c r="H23" s="1">
        <f t="shared" si="2"/>
        <v>62.100000000000136</v>
      </c>
      <c r="I23" s="4">
        <f t="shared" si="3"/>
        <v>6.5</v>
      </c>
      <c r="J23" s="11"/>
    </row>
    <row r="24" spans="1:10" ht="19.5" thickBot="1" x14ac:dyDescent="0.3">
      <c r="A24" s="2" t="s">
        <v>19</v>
      </c>
      <c r="B24" s="14" t="s">
        <v>53</v>
      </c>
      <c r="C24" s="15" t="s">
        <v>50</v>
      </c>
      <c r="D24" s="18"/>
      <c r="E24" s="1"/>
      <c r="F24" s="18"/>
      <c r="G24" s="1"/>
      <c r="H24" s="1">
        <f t="shared" si="2"/>
        <v>0</v>
      </c>
      <c r="I24" s="4">
        <f t="shared" si="3"/>
        <v>0</v>
      </c>
      <c r="J24" s="11"/>
    </row>
    <row r="25" spans="1:10" ht="16.5" thickBot="1" x14ac:dyDescent="0.3">
      <c r="A25" s="3" t="s">
        <v>20</v>
      </c>
      <c r="B25" s="12" t="s">
        <v>55</v>
      </c>
      <c r="C25" s="13" t="s">
        <v>63</v>
      </c>
      <c r="D25" s="10">
        <f t="shared" ref="D25:E25" si="12">SUM(D26:D31)</f>
        <v>500565</v>
      </c>
      <c r="E25" s="10">
        <f t="shared" si="12"/>
        <v>125996.1</v>
      </c>
      <c r="F25" s="10">
        <f t="shared" ref="F25:G25" si="13">SUM(F26:F31)</f>
        <v>603583.30000000016</v>
      </c>
      <c r="G25" s="10">
        <f t="shared" si="13"/>
        <v>126192.40000000001</v>
      </c>
      <c r="H25" s="4">
        <f t="shared" si="2"/>
        <v>103018.30000000016</v>
      </c>
      <c r="I25" s="4">
        <f t="shared" si="3"/>
        <v>196.30000000000291</v>
      </c>
      <c r="J25" s="11">
        <f t="shared" si="4"/>
        <v>1.0015579847312734</v>
      </c>
    </row>
    <row r="26" spans="1:10" ht="19.5" thickBot="1" x14ac:dyDescent="0.3">
      <c r="A26" s="2" t="s">
        <v>21</v>
      </c>
      <c r="B26" s="14" t="s">
        <v>55</v>
      </c>
      <c r="C26" s="15" t="s">
        <v>49</v>
      </c>
      <c r="D26" s="17">
        <v>87690.5</v>
      </c>
      <c r="E26" s="19">
        <v>24804.9</v>
      </c>
      <c r="F26" s="17">
        <v>91861.6</v>
      </c>
      <c r="G26" s="19">
        <v>22777.599999999999</v>
      </c>
      <c r="H26" s="1">
        <f t="shared" si="2"/>
        <v>4171.1000000000058</v>
      </c>
      <c r="I26" s="1">
        <f t="shared" si="3"/>
        <v>-2027.3000000000029</v>
      </c>
      <c r="J26" s="16">
        <f t="shared" si="4"/>
        <v>0.91827018048853237</v>
      </c>
    </row>
    <row r="27" spans="1:10" ht="19.5" thickBot="1" x14ac:dyDescent="0.3">
      <c r="A27" s="2" t="s">
        <v>22</v>
      </c>
      <c r="B27" s="14" t="s">
        <v>55</v>
      </c>
      <c r="C27" s="15" t="s">
        <v>50</v>
      </c>
      <c r="D27" s="18">
        <v>347993.2</v>
      </c>
      <c r="E27" s="20">
        <v>86419.199999999997</v>
      </c>
      <c r="F27" s="18">
        <v>442239.2</v>
      </c>
      <c r="G27" s="20">
        <v>88777</v>
      </c>
      <c r="H27" s="1">
        <f t="shared" si="2"/>
        <v>94246</v>
      </c>
      <c r="I27" s="1">
        <f t="shared" si="3"/>
        <v>2357.8000000000029</v>
      </c>
      <c r="J27" s="16">
        <f t="shared" si="4"/>
        <v>1.0272832888987633</v>
      </c>
    </row>
    <row r="28" spans="1:10" ht="19.5" thickBot="1" x14ac:dyDescent="0.3">
      <c r="A28" s="2" t="s">
        <v>23</v>
      </c>
      <c r="B28" s="14" t="s">
        <v>55</v>
      </c>
      <c r="C28" s="15" t="s">
        <v>51</v>
      </c>
      <c r="D28" s="18">
        <v>39089.300000000003</v>
      </c>
      <c r="E28" s="20">
        <v>9136.1</v>
      </c>
      <c r="F28" s="18">
        <v>39625.599999999999</v>
      </c>
      <c r="G28" s="20">
        <v>8744.2000000000007</v>
      </c>
      <c r="H28" s="1">
        <f t="shared" si="2"/>
        <v>536.29999999999563</v>
      </c>
      <c r="I28" s="1">
        <f t="shared" si="3"/>
        <v>-391.89999999999964</v>
      </c>
      <c r="J28" s="16">
        <f t="shared" si="4"/>
        <v>0.95710423484856777</v>
      </c>
    </row>
    <row r="29" spans="1:10" ht="32.25" thickBot="1" x14ac:dyDescent="0.3">
      <c r="A29" s="2" t="s">
        <v>71</v>
      </c>
      <c r="B29" s="14" t="s">
        <v>55</v>
      </c>
      <c r="C29" s="15" t="s">
        <v>53</v>
      </c>
      <c r="D29" s="18"/>
      <c r="E29" s="20"/>
      <c r="F29" s="18">
        <v>74.3</v>
      </c>
      <c r="G29" s="20">
        <v>3.5</v>
      </c>
      <c r="H29" s="1"/>
      <c r="I29" s="1"/>
      <c r="J29" s="16"/>
    </row>
    <row r="30" spans="1:10" ht="19.5" thickBot="1" x14ac:dyDescent="0.3">
      <c r="A30" s="2" t="s">
        <v>24</v>
      </c>
      <c r="B30" s="14" t="s">
        <v>55</v>
      </c>
      <c r="C30" s="15" t="s">
        <v>55</v>
      </c>
      <c r="D30" s="18">
        <v>2210.4</v>
      </c>
      <c r="E30" s="20">
        <v>262</v>
      </c>
      <c r="F30" s="18">
        <v>2080.8000000000002</v>
      </c>
      <c r="G30" s="20">
        <v>311.10000000000002</v>
      </c>
      <c r="H30" s="1">
        <f t="shared" si="2"/>
        <v>-129.59999999999991</v>
      </c>
      <c r="I30" s="1">
        <f t="shared" si="3"/>
        <v>49.100000000000023</v>
      </c>
      <c r="J30" s="16">
        <f t="shared" si="4"/>
        <v>1.1874045801526718</v>
      </c>
    </row>
    <row r="31" spans="1:10" ht="19.5" thickBot="1" x14ac:dyDescent="0.3">
      <c r="A31" s="2" t="s">
        <v>25</v>
      </c>
      <c r="B31" s="14" t="s">
        <v>55</v>
      </c>
      <c r="C31" s="15" t="s">
        <v>57</v>
      </c>
      <c r="D31" s="18">
        <v>23581.599999999999</v>
      </c>
      <c r="E31" s="20">
        <v>5373.9</v>
      </c>
      <c r="F31" s="18">
        <v>27701.8</v>
      </c>
      <c r="G31" s="20">
        <v>5579</v>
      </c>
      <c r="H31" s="1">
        <f t="shared" si="2"/>
        <v>4120.2000000000007</v>
      </c>
      <c r="I31" s="1">
        <f t="shared" si="3"/>
        <v>205.10000000000036</v>
      </c>
      <c r="J31" s="16">
        <f t="shared" si="4"/>
        <v>1.0381659502409797</v>
      </c>
    </row>
    <row r="32" spans="1:10" ht="16.5" thickBot="1" x14ac:dyDescent="0.3">
      <c r="A32" s="3" t="s">
        <v>26</v>
      </c>
      <c r="B32" s="12" t="s">
        <v>56</v>
      </c>
      <c r="C32" s="13" t="s">
        <v>63</v>
      </c>
      <c r="D32" s="10">
        <f t="shared" ref="D32:E32" si="14">SUM(D33:D34)</f>
        <v>54186.2</v>
      </c>
      <c r="E32" s="10">
        <f t="shared" si="14"/>
        <v>11879.9</v>
      </c>
      <c r="F32" s="10">
        <f t="shared" ref="F32:G32" si="15">SUM(F33:F34)</f>
        <v>55290.700000000004</v>
      </c>
      <c r="G32" s="10">
        <f t="shared" si="15"/>
        <v>12194.4</v>
      </c>
      <c r="H32" s="4">
        <f t="shared" si="2"/>
        <v>1104.5000000000073</v>
      </c>
      <c r="I32" s="4">
        <f t="shared" si="3"/>
        <v>314.5</v>
      </c>
      <c r="J32" s="11">
        <f t="shared" si="4"/>
        <v>1.0264732868121786</v>
      </c>
    </row>
    <row r="33" spans="1:10" ht="19.5" thickBot="1" x14ac:dyDescent="0.3">
      <c r="A33" s="2" t="s">
        <v>27</v>
      </c>
      <c r="B33" s="14" t="s">
        <v>56</v>
      </c>
      <c r="C33" s="15" t="s">
        <v>49</v>
      </c>
      <c r="D33" s="17">
        <v>46063.199999999997</v>
      </c>
      <c r="E33" s="19">
        <v>9991</v>
      </c>
      <c r="F33" s="17">
        <v>46404.3</v>
      </c>
      <c r="G33" s="19">
        <v>10266</v>
      </c>
      <c r="H33" s="1">
        <f t="shared" si="2"/>
        <v>341.10000000000582</v>
      </c>
      <c r="I33" s="1">
        <f t="shared" si="3"/>
        <v>275</v>
      </c>
      <c r="J33" s="16">
        <f t="shared" si="4"/>
        <v>1.0275247722950656</v>
      </c>
    </row>
    <row r="34" spans="1:10" ht="32.25" thickBot="1" x14ac:dyDescent="0.3">
      <c r="A34" s="2" t="s">
        <v>28</v>
      </c>
      <c r="B34" s="14" t="s">
        <v>56</v>
      </c>
      <c r="C34" s="15" t="s">
        <v>52</v>
      </c>
      <c r="D34" s="18">
        <v>8123</v>
      </c>
      <c r="E34" s="20">
        <v>1888.9</v>
      </c>
      <c r="F34" s="18">
        <v>8886.4</v>
      </c>
      <c r="G34" s="20">
        <v>1928.4</v>
      </c>
      <c r="H34" s="1">
        <f t="shared" si="2"/>
        <v>763.39999999999964</v>
      </c>
      <c r="I34" s="1">
        <f t="shared" si="3"/>
        <v>39.5</v>
      </c>
      <c r="J34" s="16">
        <f t="shared" si="4"/>
        <v>1.0209116416962254</v>
      </c>
    </row>
    <row r="35" spans="1:10" ht="16.5" thickBot="1" x14ac:dyDescent="0.3">
      <c r="A35" s="3" t="s">
        <v>29</v>
      </c>
      <c r="B35" s="12" t="s">
        <v>57</v>
      </c>
      <c r="C35" s="13" t="s">
        <v>63</v>
      </c>
      <c r="D35" s="10">
        <f t="shared" ref="D35:G35" si="16">SUM(D36)</f>
        <v>168</v>
      </c>
      <c r="E35" s="10">
        <f t="shared" si="16"/>
        <v>60</v>
      </c>
      <c r="F35" s="10">
        <f t="shared" si="16"/>
        <v>2150.1999999999998</v>
      </c>
      <c r="G35" s="10">
        <f t="shared" si="16"/>
        <v>219</v>
      </c>
      <c r="H35" s="4">
        <f t="shared" si="2"/>
        <v>1982.1999999999998</v>
      </c>
      <c r="I35" s="4">
        <f t="shared" si="3"/>
        <v>159</v>
      </c>
      <c r="J35" s="11">
        <f t="shared" si="4"/>
        <v>3.65</v>
      </c>
    </row>
    <row r="36" spans="1:10" ht="19.5" thickBot="1" x14ac:dyDescent="0.3">
      <c r="A36" s="2" t="s">
        <v>30</v>
      </c>
      <c r="B36" s="12" t="s">
        <v>57</v>
      </c>
      <c r="C36" s="13" t="s">
        <v>57</v>
      </c>
      <c r="D36" s="17">
        <v>168</v>
      </c>
      <c r="E36" s="19">
        <v>60</v>
      </c>
      <c r="F36" s="17">
        <v>2150.1999999999998</v>
      </c>
      <c r="G36" s="19">
        <v>219</v>
      </c>
      <c r="H36" s="1">
        <f t="shared" si="2"/>
        <v>1982.1999999999998</v>
      </c>
      <c r="I36" s="1">
        <f t="shared" si="3"/>
        <v>159</v>
      </c>
      <c r="J36" s="16">
        <f t="shared" si="4"/>
        <v>3.65</v>
      </c>
    </row>
    <row r="37" spans="1:10" ht="16.5" thickBot="1" x14ac:dyDescent="0.3">
      <c r="A37" s="3" t="s">
        <v>31</v>
      </c>
      <c r="B37" s="12" t="s">
        <v>58</v>
      </c>
      <c r="C37" s="13" t="s">
        <v>63</v>
      </c>
      <c r="D37" s="10">
        <f t="shared" ref="D37:E37" si="17">SUM(D38:D40)</f>
        <v>46783</v>
      </c>
      <c r="E37" s="10">
        <f t="shared" si="17"/>
        <v>14256.6</v>
      </c>
      <c r="F37" s="10">
        <f t="shared" ref="F37:G37" si="18">SUM(F38:F40)</f>
        <v>44545.5</v>
      </c>
      <c r="G37" s="10">
        <f t="shared" si="18"/>
        <v>13386.199999999999</v>
      </c>
      <c r="H37" s="4">
        <f t="shared" si="2"/>
        <v>-2237.5</v>
      </c>
      <c r="I37" s="4">
        <f t="shared" si="3"/>
        <v>-870.40000000000146</v>
      </c>
      <c r="J37" s="11">
        <f t="shared" si="4"/>
        <v>0.93894757515817229</v>
      </c>
    </row>
    <row r="38" spans="1:10" ht="19.5" thickBot="1" x14ac:dyDescent="0.3">
      <c r="A38" s="2" t="s">
        <v>32</v>
      </c>
      <c r="B38" s="14" t="s">
        <v>58</v>
      </c>
      <c r="C38" s="15" t="s">
        <v>49</v>
      </c>
      <c r="D38" s="17">
        <v>278.5</v>
      </c>
      <c r="E38" s="19">
        <v>42.6</v>
      </c>
      <c r="F38" s="17">
        <v>94.4</v>
      </c>
      <c r="G38" s="19">
        <v>18.399999999999999</v>
      </c>
      <c r="H38" s="1">
        <f t="shared" si="2"/>
        <v>-184.1</v>
      </c>
      <c r="I38" s="1">
        <f t="shared" si="3"/>
        <v>-24.200000000000003</v>
      </c>
      <c r="J38" s="16">
        <f t="shared" si="4"/>
        <v>0.43192488262910794</v>
      </c>
    </row>
    <row r="39" spans="1:10" ht="19.5" thickBot="1" x14ac:dyDescent="0.3">
      <c r="A39" s="2" t="s">
        <v>33</v>
      </c>
      <c r="B39" s="14" t="s">
        <v>58</v>
      </c>
      <c r="C39" s="15" t="s">
        <v>52</v>
      </c>
      <c r="D39" s="18">
        <v>46274.5</v>
      </c>
      <c r="E39" s="20">
        <v>14214</v>
      </c>
      <c r="F39" s="18">
        <v>44221.1</v>
      </c>
      <c r="G39" s="20">
        <v>13314.5</v>
      </c>
      <c r="H39" s="1">
        <f t="shared" si="2"/>
        <v>-2053.4000000000015</v>
      </c>
      <c r="I39" s="1">
        <f t="shared" si="3"/>
        <v>-899.5</v>
      </c>
      <c r="J39" s="16">
        <f t="shared" si="4"/>
        <v>0.93671732095117488</v>
      </c>
    </row>
    <row r="40" spans="1:10" ht="19.5" thickBot="1" x14ac:dyDescent="0.3">
      <c r="A40" s="2" t="s">
        <v>34</v>
      </c>
      <c r="B40" s="14" t="s">
        <v>58</v>
      </c>
      <c r="C40" s="15" t="s">
        <v>54</v>
      </c>
      <c r="D40" s="18">
        <v>230</v>
      </c>
      <c r="E40" s="20">
        <v>0</v>
      </c>
      <c r="F40" s="18">
        <v>230</v>
      </c>
      <c r="G40" s="20">
        <v>53.3</v>
      </c>
      <c r="H40" s="1">
        <f t="shared" si="2"/>
        <v>0</v>
      </c>
      <c r="I40" s="1">
        <f t="shared" si="3"/>
        <v>53.3</v>
      </c>
      <c r="J40" s="16" t="e">
        <f t="shared" si="4"/>
        <v>#DIV/0!</v>
      </c>
    </row>
    <row r="41" spans="1:10" ht="16.5" thickBot="1" x14ac:dyDescent="0.3">
      <c r="A41" s="3" t="s">
        <v>35</v>
      </c>
      <c r="B41" s="12" t="s">
        <v>59</v>
      </c>
      <c r="C41" s="13" t="s">
        <v>63</v>
      </c>
      <c r="D41" s="10">
        <f t="shared" ref="D41:G41" si="19">SUM(D42)</f>
        <v>16173.2</v>
      </c>
      <c r="E41" s="10">
        <f t="shared" si="19"/>
        <v>4754.1000000000004</v>
      </c>
      <c r="F41" s="10">
        <f t="shared" si="19"/>
        <v>19717.400000000001</v>
      </c>
      <c r="G41" s="10">
        <f t="shared" si="19"/>
        <v>4200</v>
      </c>
      <c r="H41" s="4">
        <f t="shared" si="2"/>
        <v>3544.2000000000007</v>
      </c>
      <c r="I41" s="4">
        <f t="shared" si="3"/>
        <v>-554.10000000000036</v>
      </c>
      <c r="J41" s="11">
        <f t="shared" si="4"/>
        <v>0.88344797122483743</v>
      </c>
    </row>
    <row r="42" spans="1:10" ht="19.5" thickBot="1" x14ac:dyDescent="0.3">
      <c r="A42" s="2" t="s">
        <v>36</v>
      </c>
      <c r="B42" s="14" t="s">
        <v>59</v>
      </c>
      <c r="C42" s="15" t="s">
        <v>50</v>
      </c>
      <c r="D42" s="17">
        <v>16173.2</v>
      </c>
      <c r="E42" s="19">
        <v>4754.1000000000004</v>
      </c>
      <c r="F42" s="17">
        <v>19717.400000000001</v>
      </c>
      <c r="G42" s="19">
        <v>4200</v>
      </c>
      <c r="H42" s="1">
        <f t="shared" si="2"/>
        <v>3544.2000000000007</v>
      </c>
      <c r="I42" s="1">
        <f t="shared" si="3"/>
        <v>-554.10000000000036</v>
      </c>
      <c r="J42" s="16">
        <f t="shared" si="4"/>
        <v>0.88344797122483743</v>
      </c>
    </row>
    <row r="43" spans="1:10" ht="16.5" thickBot="1" x14ac:dyDescent="0.3">
      <c r="A43" s="3" t="s">
        <v>37</v>
      </c>
      <c r="B43" s="12" t="s">
        <v>60</v>
      </c>
      <c r="C43" s="13" t="s">
        <v>63</v>
      </c>
      <c r="D43" s="10">
        <f t="shared" ref="D43:G43" si="20">SUM(D44)</f>
        <v>0</v>
      </c>
      <c r="E43" s="10">
        <f t="shared" si="20"/>
        <v>0</v>
      </c>
      <c r="F43" s="10">
        <f t="shared" si="20"/>
        <v>0</v>
      </c>
      <c r="G43" s="10">
        <f t="shared" si="20"/>
        <v>0</v>
      </c>
      <c r="H43" s="4">
        <f t="shared" si="2"/>
        <v>0</v>
      </c>
      <c r="I43" s="4">
        <f t="shared" si="3"/>
        <v>0</v>
      </c>
      <c r="J43" s="11" t="e">
        <f t="shared" si="4"/>
        <v>#DIV/0!</v>
      </c>
    </row>
    <row r="44" spans="1:10" ht="19.5" thickBot="1" x14ac:dyDescent="0.3">
      <c r="A44" s="2" t="s">
        <v>38</v>
      </c>
      <c r="B44" s="14" t="s">
        <v>60</v>
      </c>
      <c r="C44" s="15" t="s">
        <v>49</v>
      </c>
      <c r="D44" s="17"/>
      <c r="E44" s="19"/>
      <c r="F44" s="17"/>
      <c r="G44" s="19"/>
      <c r="H44" s="1">
        <f t="shared" si="2"/>
        <v>0</v>
      </c>
      <c r="I44" s="1">
        <f t="shared" si="3"/>
        <v>0</v>
      </c>
      <c r="J44" s="16" t="e">
        <f t="shared" si="4"/>
        <v>#DIV/0!</v>
      </c>
    </row>
    <row r="45" spans="1:10" ht="16.5" thickBot="1" x14ac:dyDescent="0.3">
      <c r="A45" s="3" t="s">
        <v>39</v>
      </c>
      <c r="B45" s="12" t="s">
        <v>62</v>
      </c>
      <c r="C45" s="13" t="s">
        <v>63</v>
      </c>
      <c r="D45" s="10">
        <f>SUM(D46:D48)</f>
        <v>97910</v>
      </c>
      <c r="E45" s="10">
        <f>SUM(E46:E48)</f>
        <v>24993.1</v>
      </c>
      <c r="F45" s="10">
        <f>SUM(F46:F48)</f>
        <v>104627.5</v>
      </c>
      <c r="G45" s="10">
        <f>SUM(G46:G48)</f>
        <v>25188.5</v>
      </c>
      <c r="H45" s="4">
        <f t="shared" si="2"/>
        <v>6717.5</v>
      </c>
      <c r="I45" s="4">
        <f t="shared" si="3"/>
        <v>195.40000000000146</v>
      </c>
      <c r="J45" s="11">
        <f t="shared" si="4"/>
        <v>1.0078181578115561</v>
      </c>
    </row>
    <row r="46" spans="1:10" ht="32.25" thickBot="1" x14ac:dyDescent="0.3">
      <c r="A46" s="2" t="s">
        <v>40</v>
      </c>
      <c r="B46" s="14" t="s">
        <v>62</v>
      </c>
      <c r="C46" s="15" t="s">
        <v>49</v>
      </c>
      <c r="D46" s="17">
        <v>95582</v>
      </c>
      <c r="E46" s="19">
        <v>24828.799999999999</v>
      </c>
      <c r="F46" s="17">
        <v>90663</v>
      </c>
      <c r="G46" s="19">
        <v>25188.5</v>
      </c>
      <c r="H46" s="1">
        <f t="shared" si="2"/>
        <v>-4919</v>
      </c>
      <c r="I46" s="1">
        <f t="shared" si="3"/>
        <v>359.70000000000073</v>
      </c>
      <c r="J46" s="16">
        <f t="shared" si="4"/>
        <v>1.0144872084031447</v>
      </c>
    </row>
    <row r="47" spans="1:10" ht="19.5" thickBot="1" x14ac:dyDescent="0.3">
      <c r="A47" s="23" t="s">
        <v>67</v>
      </c>
      <c r="B47" s="14" t="s">
        <v>62</v>
      </c>
      <c r="C47" s="15" t="s">
        <v>50</v>
      </c>
      <c r="D47" s="18">
        <v>1521.9</v>
      </c>
      <c r="E47" s="20">
        <v>164.3</v>
      </c>
      <c r="F47" s="18"/>
      <c r="G47" s="20"/>
      <c r="H47" s="1"/>
      <c r="I47" s="1"/>
      <c r="J47" s="16"/>
    </row>
    <row r="48" spans="1:10" ht="32.25" thickBot="1" x14ac:dyDescent="0.3">
      <c r="A48" s="2" t="s">
        <v>41</v>
      </c>
      <c r="B48" s="14" t="s">
        <v>62</v>
      </c>
      <c r="C48" s="15" t="s">
        <v>51</v>
      </c>
      <c r="D48" s="18">
        <v>806.1</v>
      </c>
      <c r="E48" s="20">
        <v>0</v>
      </c>
      <c r="F48" s="18">
        <v>13964.5</v>
      </c>
      <c r="G48" s="20"/>
      <c r="H48" s="1">
        <f t="shared" si="2"/>
        <v>13158.4</v>
      </c>
      <c r="I48" s="1">
        <f t="shared" si="3"/>
        <v>0</v>
      </c>
      <c r="J48" s="16" t="e">
        <f t="shared" si="4"/>
        <v>#DIV/0!</v>
      </c>
    </row>
    <row r="49" spans="1:10" ht="16.5" thickBot="1" x14ac:dyDescent="0.3">
      <c r="A49" s="24" t="s">
        <v>42</v>
      </c>
      <c r="B49" s="25"/>
      <c r="C49" s="26"/>
      <c r="D49" s="10">
        <f>SUM(D4+D13+D15+D18+D22+D25+D32+D35+D37+D41+D43+D45)</f>
        <v>790929.2</v>
      </c>
      <c r="E49" s="10">
        <f>SUM(E4+E13+E15+E18+E22+E25+E32+E35+E37+E41+E43+E45)</f>
        <v>196135.7</v>
      </c>
      <c r="F49" s="10">
        <f>SUM(F4+F13+F15+F18+F22+F25+F32+F35+F37+F41+F43+F45)</f>
        <v>908562.10000000009</v>
      </c>
      <c r="G49" s="10">
        <f>SUM(G4+G13+G15+G18+G22+G25+G32+G35+G37+G41+G43+G45)</f>
        <v>195828.90000000002</v>
      </c>
      <c r="H49" s="4">
        <f t="shared" si="2"/>
        <v>117632.90000000014</v>
      </c>
      <c r="I49" s="4">
        <f t="shared" si="3"/>
        <v>-306.79999999998836</v>
      </c>
      <c r="J49" s="11">
        <f t="shared" si="4"/>
        <v>0.99843577686265184</v>
      </c>
    </row>
  </sheetData>
  <mergeCells count="2">
    <mergeCell ref="A49:C49"/>
    <mergeCell ref="A1:J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2024-01-04T08:56:52Z</dcterms:modified>
</cp:coreProperties>
</file>